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2001" sheetId="1" r:id="rId1"/>
  </sheets>
  <definedNames/>
  <calcPr fullCalcOnLoad="1"/>
</workbook>
</file>

<file path=xl/sharedStrings.xml><?xml version="1.0" encoding="utf-8"?>
<sst xmlns="http://schemas.openxmlformats.org/spreadsheetml/2006/main" count="96" uniqueCount="46">
  <si>
    <t xml:space="preserve">BHN </t>
  </si>
  <si>
    <t>Round</t>
  </si>
  <si>
    <t>Opposition</t>
  </si>
  <si>
    <t>Result</t>
  </si>
  <si>
    <t>Goals</t>
  </si>
  <si>
    <t>Behinds</t>
  </si>
  <si>
    <t>Score</t>
  </si>
  <si>
    <t>Margin</t>
  </si>
  <si>
    <t>Total Goals</t>
  </si>
  <si>
    <t>Total Behinds</t>
  </si>
  <si>
    <t>Points</t>
  </si>
  <si>
    <t>Accuracy</t>
  </si>
  <si>
    <t>Ladder</t>
  </si>
  <si>
    <t>Position</t>
  </si>
  <si>
    <t>Team</t>
  </si>
  <si>
    <t>Played</t>
  </si>
  <si>
    <t>Wins</t>
  </si>
  <si>
    <t>Loss</t>
  </si>
  <si>
    <t>For</t>
  </si>
  <si>
    <t>Agst</t>
  </si>
  <si>
    <t xml:space="preserve">% </t>
  </si>
  <si>
    <t>Average Margin</t>
  </si>
  <si>
    <t>Pts</t>
  </si>
  <si>
    <t xml:space="preserve">Box Hill North </t>
  </si>
  <si>
    <t>Draw</t>
  </si>
  <si>
    <t xml:space="preserve">Moorabbin West </t>
  </si>
  <si>
    <t xml:space="preserve">TOORONGA MALVERN </t>
  </si>
  <si>
    <t xml:space="preserve">DOVETON </t>
  </si>
  <si>
    <t xml:space="preserve">Dandenong West </t>
  </si>
  <si>
    <t>BYE</t>
  </si>
  <si>
    <t>Home</t>
  </si>
  <si>
    <t>Away</t>
  </si>
  <si>
    <t>Dandenong West</t>
  </si>
  <si>
    <t>Canterbury</t>
  </si>
  <si>
    <t>Moorabin West</t>
  </si>
  <si>
    <t>Black Rock</t>
  </si>
  <si>
    <t>South Yarra</t>
  </si>
  <si>
    <t>Tooronga Malvern</t>
  </si>
  <si>
    <t>Win</t>
  </si>
  <si>
    <t xml:space="preserve">CANTERBURY </t>
  </si>
  <si>
    <t xml:space="preserve">BLACK ROCK </t>
  </si>
  <si>
    <t xml:space="preserve">Hampton </t>
  </si>
  <si>
    <t xml:space="preserve">South Yarra </t>
  </si>
  <si>
    <t>Bye</t>
  </si>
  <si>
    <t>Doveton</t>
  </si>
  <si>
    <t>Hampton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</si>
</sst>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0" fillId="0" borderId="13" xfId="0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10" fontId="0" fillId="0" borderId="12" xfId="0" applyNumberFormat="1" applyBorder="1" applyAlignment="1">
      <alignment horizontal="center"/>
    </xf>
    <xf numFmtId="0" fontId="0" fillId="2" borderId="15" xfId="0" applyFill="1" applyBorder="1" applyAlignment="1">
      <alignment/>
    </xf>
    <xf numFmtId="0" fontId="1" fillId="0" borderId="16" xfId="0" applyFont="1" applyFill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0" fontId="0" fillId="2" borderId="18" xfId="0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2" borderId="22" xfId="0" applyFill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10" fontId="0" fillId="0" borderId="25" xfId="0" applyNumberFormat="1" applyFont="1" applyBorder="1" applyAlignment="1">
      <alignment horizontal="center"/>
    </xf>
    <xf numFmtId="1" fontId="0" fillId="0" borderId="26" xfId="0" applyNumberFormat="1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10" fontId="0" fillId="0" borderId="11" xfId="0" applyNumberFormat="1" applyFont="1" applyBorder="1" applyAlignment="1">
      <alignment horizontal="center"/>
    </xf>
    <xf numFmtId="0" fontId="0" fillId="0" borderId="25" xfId="0" applyBorder="1" applyAlignment="1">
      <alignment/>
    </xf>
    <xf numFmtId="1" fontId="0" fillId="0" borderId="20" xfId="0" applyNumberFormat="1" applyFont="1" applyBorder="1" applyAlignment="1">
      <alignment horizontal="center"/>
    </xf>
    <xf numFmtId="10" fontId="0" fillId="0" borderId="12" xfId="0" applyNumberFormat="1" applyFont="1" applyBorder="1" applyAlignment="1">
      <alignment horizontal="center"/>
    </xf>
    <xf numFmtId="1" fontId="0" fillId="0" borderId="22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33" xfId="0" applyFont="1" applyBorder="1" applyAlignment="1">
      <alignment/>
    </xf>
    <xf numFmtId="0" fontId="0" fillId="0" borderId="3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29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26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10" xfId="0" applyFont="1" applyBorder="1" applyAlignment="1" quotePrefix="1">
      <alignment horizontal="center"/>
    </xf>
    <xf numFmtId="0" fontId="0" fillId="0" borderId="0" xfId="0" applyFont="1" applyBorder="1" applyAlignment="1" quotePrefix="1">
      <alignment horizontal="center"/>
    </xf>
    <xf numFmtId="0" fontId="0" fillId="0" borderId="0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8" xfId="0" applyFont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29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3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3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21" xfId="0" applyFont="1" applyBorder="1" applyAlignment="1" quotePrefix="1">
      <alignment horizontal="center"/>
    </xf>
    <xf numFmtId="0" fontId="0" fillId="0" borderId="21" xfId="0" applyFont="1" applyBorder="1" applyAlignment="1">
      <alignment horizontal="center"/>
    </xf>
    <xf numFmtId="0" fontId="0" fillId="0" borderId="4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workbookViewId="0" topLeftCell="A1">
      <selection activeCell="N2" sqref="N2"/>
    </sheetView>
  </sheetViews>
  <sheetFormatPr defaultColWidth="9.140625" defaultRowHeight="12.75"/>
  <cols>
    <col min="1" max="1" width="6.8515625" style="0" bestFit="1" customWidth="1"/>
    <col min="2" max="2" width="15.57421875" style="0" bestFit="1" customWidth="1"/>
    <col min="3" max="3" width="22.140625" style="0" bestFit="1" customWidth="1"/>
    <col min="4" max="4" width="7.28125" style="0" bestFit="1" customWidth="1"/>
    <col min="5" max="5" width="11.28125" style="0" bestFit="1" customWidth="1"/>
    <col min="6" max="6" width="13.57421875" style="0" bestFit="1" customWidth="1"/>
    <col min="7" max="7" width="6.57421875" style="0" bestFit="1" customWidth="1"/>
    <col min="8" max="8" width="11.28125" style="0" bestFit="1" customWidth="1"/>
    <col min="9" max="9" width="13.57421875" style="0" bestFit="1" customWidth="1"/>
    <col min="10" max="10" width="6.57421875" style="0" bestFit="1" customWidth="1"/>
    <col min="11" max="11" width="15.57421875" style="0" bestFit="1" customWidth="1"/>
    <col min="12" max="12" width="3.7109375" style="0" bestFit="1" customWidth="1"/>
    <col min="13" max="13" width="6.00390625" style="0" bestFit="1" customWidth="1"/>
    <col min="14" max="14" width="3.00390625" style="0" bestFit="1" customWidth="1"/>
    <col min="15" max="16384" width="11.28125" style="0" customWidth="1"/>
  </cols>
  <sheetData>
    <row r="1" spans="1:10" s="4" customFormat="1" ht="13.5" thickBot="1">
      <c r="A1" s="1"/>
      <c r="B1" s="2"/>
      <c r="C1" s="2"/>
      <c r="D1" s="3"/>
      <c r="E1" s="83" t="s">
        <v>0</v>
      </c>
      <c r="F1" s="84"/>
      <c r="G1" s="85"/>
      <c r="H1" s="83" t="s">
        <v>2</v>
      </c>
      <c r="I1" s="84"/>
      <c r="J1" s="85"/>
    </row>
    <row r="2" spans="1:11" s="4" customFormat="1" ht="13.5" thickBot="1">
      <c r="A2" s="5" t="s">
        <v>1</v>
      </c>
      <c r="B2" s="6" t="s">
        <v>2</v>
      </c>
      <c r="C2" s="7"/>
      <c r="D2" s="8" t="s">
        <v>3</v>
      </c>
      <c r="E2" s="5" t="s">
        <v>4</v>
      </c>
      <c r="F2" s="6" t="s">
        <v>5</v>
      </c>
      <c r="G2" s="7" t="s">
        <v>6</v>
      </c>
      <c r="H2" s="9" t="s">
        <v>4</v>
      </c>
      <c r="I2" s="6" t="s">
        <v>5</v>
      </c>
      <c r="J2" s="10" t="s">
        <v>6</v>
      </c>
      <c r="K2" s="8" t="s">
        <v>7</v>
      </c>
    </row>
    <row r="3" spans="1:12" ht="12.75">
      <c r="A3" s="49">
        <v>1</v>
      </c>
      <c r="B3" s="75" t="s">
        <v>34</v>
      </c>
      <c r="C3" s="62" t="s">
        <v>31</v>
      </c>
      <c r="D3" s="76" t="s">
        <v>38</v>
      </c>
      <c r="E3" s="63">
        <v>16</v>
      </c>
      <c r="F3" s="64">
        <v>18</v>
      </c>
      <c r="G3" s="62">
        <f>(E3*6)+F3</f>
        <v>114</v>
      </c>
      <c r="H3" s="86">
        <v>9</v>
      </c>
      <c r="I3" s="64">
        <v>7</v>
      </c>
      <c r="J3" s="62">
        <f aca="true" t="shared" si="0" ref="J3:J20">(H3*6)+I3</f>
        <v>61</v>
      </c>
      <c r="K3" s="76">
        <f>G3-J3</f>
        <v>53</v>
      </c>
      <c r="L3" s="24"/>
    </row>
    <row r="4" spans="1:11" ht="12.75">
      <c r="A4" s="11">
        <f>A3+1</f>
        <v>2</v>
      </c>
      <c r="B4" s="57" t="s">
        <v>37</v>
      </c>
      <c r="C4" s="58" t="s">
        <v>30</v>
      </c>
      <c r="D4" s="59" t="s">
        <v>17</v>
      </c>
      <c r="E4" s="65">
        <v>12</v>
      </c>
      <c r="F4" s="66">
        <v>12</v>
      </c>
      <c r="G4" s="58">
        <f>(E4*6)+F4</f>
        <v>84</v>
      </c>
      <c r="H4" s="87">
        <v>15</v>
      </c>
      <c r="I4" s="66">
        <v>10</v>
      </c>
      <c r="J4" s="58">
        <f t="shared" si="0"/>
        <v>100</v>
      </c>
      <c r="K4" s="59">
        <f>G4-J4</f>
        <v>-16</v>
      </c>
    </row>
    <row r="5" spans="1:11" s="61" customFormat="1" ht="12.75">
      <c r="A5" s="56">
        <f aca="true" t="shared" si="1" ref="A5:A16">A4+1</f>
        <v>3</v>
      </c>
      <c r="B5" s="72" t="s">
        <v>29</v>
      </c>
      <c r="C5" s="73" t="s">
        <v>29</v>
      </c>
      <c r="D5" s="74" t="s">
        <v>29</v>
      </c>
      <c r="E5" s="56"/>
      <c r="F5" s="60"/>
      <c r="G5" s="58"/>
      <c r="H5" s="88"/>
      <c r="I5" s="60"/>
      <c r="J5" s="58"/>
      <c r="K5" s="59"/>
    </row>
    <row r="6" spans="1:11" ht="12.75">
      <c r="A6" s="11">
        <f t="shared" si="1"/>
        <v>4</v>
      </c>
      <c r="B6" s="57" t="s">
        <v>35</v>
      </c>
      <c r="C6" s="58" t="s">
        <v>31</v>
      </c>
      <c r="D6" s="59" t="s">
        <v>17</v>
      </c>
      <c r="E6" s="56">
        <v>11</v>
      </c>
      <c r="F6" s="67">
        <v>6</v>
      </c>
      <c r="G6" s="58">
        <f aca="true" t="shared" si="2" ref="G5:G20">(E6*6)+F6</f>
        <v>72</v>
      </c>
      <c r="H6" s="88">
        <v>16</v>
      </c>
      <c r="I6" s="67">
        <v>21</v>
      </c>
      <c r="J6" s="58">
        <f t="shared" si="0"/>
        <v>117</v>
      </c>
      <c r="K6" s="59">
        <f aca="true" t="shared" si="3" ref="K5:K20">G6-J6</f>
        <v>-45</v>
      </c>
    </row>
    <row r="7" spans="1:11" ht="12.75">
      <c r="A7" s="11">
        <f t="shared" si="1"/>
        <v>5</v>
      </c>
      <c r="B7" s="57" t="s">
        <v>44</v>
      </c>
      <c r="C7" s="58" t="s">
        <v>30</v>
      </c>
      <c r="D7" s="59" t="s">
        <v>17</v>
      </c>
      <c r="E7" s="56">
        <v>10</v>
      </c>
      <c r="F7" s="60">
        <v>15</v>
      </c>
      <c r="G7" s="58">
        <f t="shared" si="2"/>
        <v>75</v>
      </c>
      <c r="H7" s="88">
        <v>20</v>
      </c>
      <c r="I7" s="60">
        <v>21</v>
      </c>
      <c r="J7" s="58">
        <f>(H7*6)+I7</f>
        <v>141</v>
      </c>
      <c r="K7" s="59">
        <f>G7-J7</f>
        <v>-66</v>
      </c>
    </row>
    <row r="8" spans="1:11" ht="12.75">
      <c r="A8" s="11">
        <f t="shared" si="1"/>
        <v>6</v>
      </c>
      <c r="B8" s="69" t="s">
        <v>32</v>
      </c>
      <c r="C8" s="58" t="s">
        <v>31</v>
      </c>
      <c r="D8" s="59" t="s">
        <v>17</v>
      </c>
      <c r="E8" s="56">
        <v>6</v>
      </c>
      <c r="F8" s="60">
        <v>10</v>
      </c>
      <c r="G8" s="58">
        <f t="shared" si="2"/>
        <v>46</v>
      </c>
      <c r="H8" s="88">
        <v>15</v>
      </c>
      <c r="I8" s="60">
        <v>11</v>
      </c>
      <c r="J8" s="58">
        <f t="shared" si="0"/>
        <v>101</v>
      </c>
      <c r="K8" s="59">
        <f t="shared" si="3"/>
        <v>-55</v>
      </c>
    </row>
    <row r="9" spans="1:11" ht="12.75">
      <c r="A9" s="11">
        <f t="shared" si="1"/>
        <v>7</v>
      </c>
      <c r="B9" s="57" t="s">
        <v>33</v>
      </c>
      <c r="C9" s="68" t="s">
        <v>30</v>
      </c>
      <c r="D9" s="59" t="s">
        <v>17</v>
      </c>
      <c r="E9" s="56">
        <v>7</v>
      </c>
      <c r="F9" s="60">
        <v>14</v>
      </c>
      <c r="G9" s="58">
        <f t="shared" si="2"/>
        <v>56</v>
      </c>
      <c r="H9" s="88">
        <v>18</v>
      </c>
      <c r="I9" s="60">
        <v>13</v>
      </c>
      <c r="J9" s="58">
        <f t="shared" si="0"/>
        <v>121</v>
      </c>
      <c r="K9" s="59">
        <f t="shared" si="3"/>
        <v>-65</v>
      </c>
    </row>
    <row r="10" spans="1:11" ht="12.75">
      <c r="A10" s="11">
        <f t="shared" si="1"/>
        <v>8</v>
      </c>
      <c r="B10" s="57" t="s">
        <v>45</v>
      </c>
      <c r="C10" s="58" t="s">
        <v>31</v>
      </c>
      <c r="D10" s="59" t="s">
        <v>17</v>
      </c>
      <c r="E10" s="56">
        <v>7</v>
      </c>
      <c r="F10" s="60">
        <v>8</v>
      </c>
      <c r="G10" s="58">
        <f t="shared" si="2"/>
        <v>50</v>
      </c>
      <c r="H10" s="88">
        <v>9</v>
      </c>
      <c r="I10" s="60">
        <v>10</v>
      </c>
      <c r="J10" s="58">
        <f t="shared" si="0"/>
        <v>64</v>
      </c>
      <c r="K10" s="59">
        <f t="shared" si="3"/>
        <v>-14</v>
      </c>
    </row>
    <row r="11" spans="1:11" ht="12.75">
      <c r="A11" s="11">
        <f t="shared" si="1"/>
        <v>9</v>
      </c>
      <c r="B11" s="57" t="s">
        <v>36</v>
      </c>
      <c r="C11" s="68" t="s">
        <v>30</v>
      </c>
      <c r="D11" s="59" t="s">
        <v>17</v>
      </c>
      <c r="E11" s="56">
        <v>8</v>
      </c>
      <c r="F11" s="60">
        <v>10</v>
      </c>
      <c r="G11" s="58">
        <f t="shared" si="2"/>
        <v>58</v>
      </c>
      <c r="H11" s="88">
        <v>10</v>
      </c>
      <c r="I11" s="60">
        <v>10</v>
      </c>
      <c r="J11" s="58">
        <f t="shared" si="0"/>
        <v>70</v>
      </c>
      <c r="K11" s="59">
        <f t="shared" si="3"/>
        <v>-12</v>
      </c>
    </row>
    <row r="12" spans="1:11" ht="12.75">
      <c r="A12" s="11">
        <f t="shared" si="1"/>
        <v>10</v>
      </c>
      <c r="B12" s="57" t="s">
        <v>34</v>
      </c>
      <c r="C12" s="58" t="s">
        <v>30</v>
      </c>
      <c r="D12" s="59" t="s">
        <v>38</v>
      </c>
      <c r="E12" s="56">
        <v>21</v>
      </c>
      <c r="F12" s="60">
        <v>15</v>
      </c>
      <c r="G12" s="58">
        <f t="shared" si="2"/>
        <v>141</v>
      </c>
      <c r="H12" s="88">
        <v>12</v>
      </c>
      <c r="I12" s="60">
        <v>8</v>
      </c>
      <c r="J12" s="58">
        <f t="shared" si="0"/>
        <v>80</v>
      </c>
      <c r="K12" s="59">
        <f t="shared" si="3"/>
        <v>61</v>
      </c>
    </row>
    <row r="13" spans="1:11" ht="12.75">
      <c r="A13" s="11">
        <f t="shared" si="1"/>
        <v>11</v>
      </c>
      <c r="B13" s="57" t="s">
        <v>37</v>
      </c>
      <c r="C13" s="68" t="s">
        <v>31</v>
      </c>
      <c r="D13" s="59" t="s">
        <v>17</v>
      </c>
      <c r="E13" s="65">
        <v>6</v>
      </c>
      <c r="F13" s="66">
        <v>5</v>
      </c>
      <c r="G13" s="58">
        <f t="shared" si="2"/>
        <v>41</v>
      </c>
      <c r="H13" s="87">
        <v>21</v>
      </c>
      <c r="I13" s="66">
        <v>14</v>
      </c>
      <c r="J13" s="58">
        <f t="shared" si="0"/>
        <v>140</v>
      </c>
      <c r="K13" s="59">
        <f t="shared" si="3"/>
        <v>-99</v>
      </c>
    </row>
    <row r="14" spans="1:13" ht="12.75">
      <c r="A14" s="11">
        <f t="shared" si="1"/>
        <v>12</v>
      </c>
      <c r="B14" s="72" t="s">
        <v>29</v>
      </c>
      <c r="C14" s="73" t="s">
        <v>29</v>
      </c>
      <c r="D14" s="74" t="s">
        <v>29</v>
      </c>
      <c r="E14" s="70"/>
      <c r="F14" s="71"/>
      <c r="G14" s="58"/>
      <c r="H14" s="87"/>
      <c r="I14" s="71"/>
      <c r="J14" s="58"/>
      <c r="K14" s="59"/>
      <c r="M14" s="15"/>
    </row>
    <row r="15" spans="1:11" ht="12.75">
      <c r="A15" s="11">
        <f>A14+1</f>
        <v>13</v>
      </c>
      <c r="B15" s="57" t="s">
        <v>35</v>
      </c>
      <c r="C15" s="68" t="s">
        <v>30</v>
      </c>
      <c r="D15" s="59" t="s">
        <v>17</v>
      </c>
      <c r="E15" s="56">
        <v>5</v>
      </c>
      <c r="F15" s="60">
        <v>4</v>
      </c>
      <c r="G15" s="68">
        <f t="shared" si="2"/>
        <v>34</v>
      </c>
      <c r="H15" s="88">
        <v>25</v>
      </c>
      <c r="I15" s="60">
        <v>16</v>
      </c>
      <c r="J15" s="58">
        <f t="shared" si="0"/>
        <v>166</v>
      </c>
      <c r="K15" s="59">
        <f t="shared" si="3"/>
        <v>-132</v>
      </c>
    </row>
    <row r="16" spans="1:11" ht="12.75">
      <c r="A16" s="11">
        <f t="shared" si="1"/>
        <v>14</v>
      </c>
      <c r="B16" s="57" t="s">
        <v>44</v>
      </c>
      <c r="C16" s="58" t="s">
        <v>31</v>
      </c>
      <c r="D16" s="59" t="s">
        <v>17</v>
      </c>
      <c r="E16" s="56">
        <v>7</v>
      </c>
      <c r="F16" s="60">
        <v>8</v>
      </c>
      <c r="G16" s="68">
        <f t="shared" si="2"/>
        <v>50</v>
      </c>
      <c r="H16" s="88">
        <v>25</v>
      </c>
      <c r="I16" s="60">
        <v>16</v>
      </c>
      <c r="J16" s="58">
        <f>(H16*6)+I16</f>
        <v>166</v>
      </c>
      <c r="K16" s="59">
        <f>G16-J16</f>
        <v>-116</v>
      </c>
    </row>
    <row r="17" spans="1:11" ht="12.75">
      <c r="A17" s="11">
        <f>A16+1</f>
        <v>15</v>
      </c>
      <c r="B17" s="69" t="s">
        <v>32</v>
      </c>
      <c r="C17" s="68" t="s">
        <v>30</v>
      </c>
      <c r="D17" s="59" t="s">
        <v>17</v>
      </c>
      <c r="E17" s="56">
        <v>16</v>
      </c>
      <c r="F17" s="60">
        <v>13</v>
      </c>
      <c r="G17" s="68">
        <f t="shared" si="2"/>
        <v>109</v>
      </c>
      <c r="H17" s="88">
        <v>18</v>
      </c>
      <c r="I17" s="60">
        <v>15</v>
      </c>
      <c r="J17" s="58">
        <f t="shared" si="0"/>
        <v>123</v>
      </c>
      <c r="K17" s="59">
        <f t="shared" si="3"/>
        <v>-14</v>
      </c>
    </row>
    <row r="18" spans="1:11" ht="12.75">
      <c r="A18" s="11">
        <f>A17+1</f>
        <v>16</v>
      </c>
      <c r="B18" s="69" t="s">
        <v>33</v>
      </c>
      <c r="C18" s="68" t="s">
        <v>31</v>
      </c>
      <c r="D18" s="59" t="s">
        <v>17</v>
      </c>
      <c r="E18" s="56">
        <v>9</v>
      </c>
      <c r="F18" s="60">
        <v>5</v>
      </c>
      <c r="G18" s="68">
        <f>(E18*6)+F18</f>
        <v>59</v>
      </c>
      <c r="H18" s="88">
        <v>23</v>
      </c>
      <c r="I18" s="60">
        <v>23</v>
      </c>
      <c r="J18" s="58">
        <f>(H18*6)+I18</f>
        <v>161</v>
      </c>
      <c r="K18" s="59">
        <f>G18-J18</f>
        <v>-102</v>
      </c>
    </row>
    <row r="19" spans="1:11" ht="12.75">
      <c r="A19" s="11">
        <f>A18+1</f>
        <v>17</v>
      </c>
      <c r="B19" s="69" t="s">
        <v>45</v>
      </c>
      <c r="C19" s="68" t="s">
        <v>30</v>
      </c>
      <c r="D19" s="59" t="s">
        <v>17</v>
      </c>
      <c r="E19" s="56">
        <v>9</v>
      </c>
      <c r="F19" s="60">
        <v>7</v>
      </c>
      <c r="G19" s="68">
        <f>(E19*6)+F19</f>
        <v>61</v>
      </c>
      <c r="H19" s="88">
        <v>10</v>
      </c>
      <c r="I19" s="60">
        <v>13</v>
      </c>
      <c r="J19" s="58">
        <f>(H19*6)+I19</f>
        <v>73</v>
      </c>
      <c r="K19" s="59">
        <f>G19-J19</f>
        <v>-12</v>
      </c>
    </row>
    <row r="20" spans="1:11" ht="13.5" thickBot="1">
      <c r="A20" s="77">
        <v>18</v>
      </c>
      <c r="B20" s="78" t="s">
        <v>36</v>
      </c>
      <c r="C20" s="79" t="s">
        <v>31</v>
      </c>
      <c r="D20" s="80" t="s">
        <v>38</v>
      </c>
      <c r="E20" s="81">
        <v>6</v>
      </c>
      <c r="F20" s="82">
        <v>15</v>
      </c>
      <c r="G20" s="79">
        <f t="shared" si="2"/>
        <v>51</v>
      </c>
      <c r="H20" s="89">
        <v>6</v>
      </c>
      <c r="I20" s="82">
        <v>5</v>
      </c>
      <c r="J20" s="79">
        <f t="shared" si="0"/>
        <v>41</v>
      </c>
      <c r="K20" s="80">
        <f t="shared" si="3"/>
        <v>10</v>
      </c>
    </row>
    <row r="21" spans="5:11" ht="12.75">
      <c r="E21" s="44" t="s">
        <v>8</v>
      </c>
      <c r="F21" s="45" t="s">
        <v>9</v>
      </c>
      <c r="G21" s="46" t="s">
        <v>10</v>
      </c>
      <c r="H21" s="44" t="s">
        <v>8</v>
      </c>
      <c r="I21" s="45" t="s">
        <v>9</v>
      </c>
      <c r="J21" s="47" t="s">
        <v>10</v>
      </c>
      <c r="K21" s="48" t="s">
        <v>21</v>
      </c>
    </row>
    <row r="22" spans="3:11" ht="12.75">
      <c r="C22" s="25"/>
      <c r="E22" s="26">
        <f aca="true" t="shared" si="4" ref="E22:J22">SUM(E3:E5)+SUM(E7:E16)+SUM(E20:E20)</f>
        <v>111</v>
      </c>
      <c r="F22" s="17">
        <f t="shared" si="4"/>
        <v>134</v>
      </c>
      <c r="G22" s="27">
        <f t="shared" si="4"/>
        <v>800</v>
      </c>
      <c r="H22" s="26">
        <f t="shared" si="4"/>
        <v>185</v>
      </c>
      <c r="I22" s="14">
        <f t="shared" si="4"/>
        <v>141</v>
      </c>
      <c r="J22" s="28">
        <f t="shared" si="4"/>
        <v>1251</v>
      </c>
      <c r="K22" s="22">
        <f>SUM(K3:K20)/16</f>
        <v>-39</v>
      </c>
    </row>
    <row r="23" spans="5:11" ht="13.5" thickBot="1">
      <c r="E23" s="18" t="s">
        <v>11</v>
      </c>
      <c r="F23" s="19">
        <f>E22/(E22+F22)</f>
        <v>0.4530612244897959</v>
      </c>
      <c r="G23" s="29"/>
      <c r="H23" s="18" t="s">
        <v>11</v>
      </c>
      <c r="I23" s="19">
        <f>H22/(H22+I22)</f>
        <v>0.5674846625766872</v>
      </c>
      <c r="J23" s="20"/>
      <c r="K23" s="23"/>
    </row>
    <row r="24" ht="13.5" thickBot="1"/>
    <row r="25" ht="13.5" thickBot="1">
      <c r="B25" s="21" t="s">
        <v>12</v>
      </c>
    </row>
    <row r="26" spans="2:12" ht="13.5" thickBot="1">
      <c r="B26" s="50" t="s">
        <v>13</v>
      </c>
      <c r="C26" s="51" t="s">
        <v>14</v>
      </c>
      <c r="D26" s="32" t="s">
        <v>15</v>
      </c>
      <c r="E26" s="32" t="s">
        <v>16</v>
      </c>
      <c r="F26" s="32" t="s">
        <v>17</v>
      </c>
      <c r="G26" s="32" t="s">
        <v>24</v>
      </c>
      <c r="H26" s="32" t="s">
        <v>43</v>
      </c>
      <c r="I26" s="32" t="s">
        <v>18</v>
      </c>
      <c r="J26" s="32" t="s">
        <v>19</v>
      </c>
      <c r="K26" s="32" t="s">
        <v>20</v>
      </c>
      <c r="L26" s="33" t="s">
        <v>22</v>
      </c>
    </row>
    <row r="27" spans="2:12" ht="12.75">
      <c r="B27" s="52">
        <v>1</v>
      </c>
      <c r="C27" s="38" t="s">
        <v>27</v>
      </c>
      <c r="D27" s="36">
        <v>16</v>
      </c>
      <c r="E27" s="43">
        <v>13</v>
      </c>
      <c r="F27" s="43">
        <v>3</v>
      </c>
      <c r="G27" s="43">
        <v>0</v>
      </c>
      <c r="H27" s="43">
        <v>2</v>
      </c>
      <c r="I27" s="43">
        <v>1904</v>
      </c>
      <c r="J27" s="43">
        <v>991</v>
      </c>
      <c r="K27" s="34">
        <f>I27/J27</f>
        <v>1.9212916246215943</v>
      </c>
      <c r="L27" s="35">
        <f>(E27*4)+(G27*2)+(H27*4)</f>
        <v>60</v>
      </c>
    </row>
    <row r="28" spans="2:12" ht="12.75">
      <c r="B28" s="53">
        <v>2</v>
      </c>
      <c r="C28" s="12" t="s">
        <v>26</v>
      </c>
      <c r="D28" s="30">
        <v>16</v>
      </c>
      <c r="E28" s="13">
        <v>13</v>
      </c>
      <c r="F28" s="13">
        <v>3</v>
      </c>
      <c r="G28" s="13">
        <v>0</v>
      </c>
      <c r="H28" s="13">
        <v>2</v>
      </c>
      <c r="I28" s="13">
        <v>1744</v>
      </c>
      <c r="J28" s="13">
        <v>955</v>
      </c>
      <c r="K28" s="37">
        <f aca="true" t="shared" si="5" ref="K28:K35">I28/J28</f>
        <v>1.8261780104712042</v>
      </c>
      <c r="L28" s="39">
        <f aca="true" t="shared" si="6" ref="L28:L35">(E28*4)+(G28*2)+(H28*4)</f>
        <v>60</v>
      </c>
    </row>
    <row r="29" spans="2:12" ht="12.75">
      <c r="B29" s="53">
        <v>3</v>
      </c>
      <c r="C29" s="12" t="s">
        <v>39</v>
      </c>
      <c r="D29" s="30">
        <v>16</v>
      </c>
      <c r="E29" s="13">
        <v>13</v>
      </c>
      <c r="F29" s="13">
        <v>3</v>
      </c>
      <c r="G29" s="13">
        <v>0</v>
      </c>
      <c r="H29" s="13">
        <v>2</v>
      </c>
      <c r="I29" s="13">
        <v>1580</v>
      </c>
      <c r="J29" s="13">
        <v>824</v>
      </c>
      <c r="K29" s="37">
        <f t="shared" si="5"/>
        <v>1.9174757281553398</v>
      </c>
      <c r="L29" s="39">
        <f t="shared" si="6"/>
        <v>60</v>
      </c>
    </row>
    <row r="30" spans="2:12" ht="12.75">
      <c r="B30" s="53">
        <v>4</v>
      </c>
      <c r="C30" s="12" t="s">
        <v>40</v>
      </c>
      <c r="D30" s="30">
        <v>16</v>
      </c>
      <c r="E30" s="13">
        <v>10</v>
      </c>
      <c r="F30" s="13">
        <v>6</v>
      </c>
      <c r="G30" s="13">
        <v>0</v>
      </c>
      <c r="H30" s="13">
        <v>2</v>
      </c>
      <c r="I30" s="13">
        <v>1530</v>
      </c>
      <c r="J30" s="13">
        <v>977</v>
      </c>
      <c r="K30" s="37">
        <f t="shared" si="5"/>
        <v>1.5660184237461616</v>
      </c>
      <c r="L30" s="39">
        <f t="shared" si="6"/>
        <v>48</v>
      </c>
    </row>
    <row r="31" spans="2:12" ht="12.75">
      <c r="B31" s="54">
        <v>5</v>
      </c>
      <c r="C31" s="12" t="s">
        <v>41</v>
      </c>
      <c r="D31" s="30">
        <v>16</v>
      </c>
      <c r="E31" s="13">
        <v>9</v>
      </c>
      <c r="F31" s="13">
        <v>7</v>
      </c>
      <c r="G31" s="13">
        <v>0</v>
      </c>
      <c r="H31" s="13">
        <v>2</v>
      </c>
      <c r="I31" s="13">
        <v>1516</v>
      </c>
      <c r="J31" s="13">
        <v>1085</v>
      </c>
      <c r="K31" s="37">
        <f t="shared" si="5"/>
        <v>1.3972350230414747</v>
      </c>
      <c r="L31" s="39">
        <f t="shared" si="6"/>
        <v>44</v>
      </c>
    </row>
    <row r="32" spans="2:12" ht="12.75">
      <c r="B32" s="53">
        <v>6</v>
      </c>
      <c r="C32" s="12" t="s">
        <v>28</v>
      </c>
      <c r="D32" s="30">
        <v>16</v>
      </c>
      <c r="E32" s="13">
        <v>8</v>
      </c>
      <c r="F32" s="13">
        <v>8</v>
      </c>
      <c r="G32" s="13">
        <v>0</v>
      </c>
      <c r="H32" s="13">
        <v>2</v>
      </c>
      <c r="I32" s="13">
        <v>1450</v>
      </c>
      <c r="J32" s="13">
        <v>1393</v>
      </c>
      <c r="K32" s="37">
        <f t="shared" si="5"/>
        <v>1.0409188801148601</v>
      </c>
      <c r="L32" s="39">
        <f t="shared" si="6"/>
        <v>40</v>
      </c>
    </row>
    <row r="33" spans="2:12" ht="12.75">
      <c r="B33" s="53">
        <v>7</v>
      </c>
      <c r="C33" s="12" t="s">
        <v>23</v>
      </c>
      <c r="D33" s="30">
        <v>16</v>
      </c>
      <c r="E33" s="13">
        <v>3</v>
      </c>
      <c r="F33" s="13">
        <v>13</v>
      </c>
      <c r="G33" s="13">
        <v>0</v>
      </c>
      <c r="H33" s="13">
        <v>2</v>
      </c>
      <c r="I33" s="13">
        <v>1161</v>
      </c>
      <c r="J33" s="13">
        <v>1725</v>
      </c>
      <c r="K33" s="37">
        <f t="shared" si="5"/>
        <v>0.6730434782608695</v>
      </c>
      <c r="L33" s="39">
        <f t="shared" si="6"/>
        <v>20</v>
      </c>
    </row>
    <row r="34" spans="2:12" ht="12.75">
      <c r="B34" s="53">
        <v>8</v>
      </c>
      <c r="C34" s="12" t="s">
        <v>42</v>
      </c>
      <c r="D34" s="30">
        <v>16</v>
      </c>
      <c r="E34" s="13">
        <v>2</v>
      </c>
      <c r="F34" s="13">
        <v>14</v>
      </c>
      <c r="G34" s="13">
        <v>0</v>
      </c>
      <c r="H34" s="13">
        <v>2</v>
      </c>
      <c r="I34" s="13">
        <v>799</v>
      </c>
      <c r="J34" s="13">
        <v>1717</v>
      </c>
      <c r="K34" s="37">
        <f t="shared" si="5"/>
        <v>0.46534653465346537</v>
      </c>
      <c r="L34" s="39">
        <f t="shared" si="6"/>
        <v>16</v>
      </c>
    </row>
    <row r="35" spans="2:12" ht="13.5" thickBot="1">
      <c r="B35" s="55">
        <v>9</v>
      </c>
      <c r="C35" s="16" t="s">
        <v>25</v>
      </c>
      <c r="D35" s="42">
        <v>16</v>
      </c>
      <c r="E35" s="31">
        <v>1</v>
      </c>
      <c r="F35" s="31">
        <v>15</v>
      </c>
      <c r="G35" s="31">
        <v>0</v>
      </c>
      <c r="H35" s="31">
        <v>2</v>
      </c>
      <c r="I35" s="31">
        <v>680</v>
      </c>
      <c r="J35" s="31">
        <v>2057</v>
      </c>
      <c r="K35" s="40">
        <f t="shared" si="5"/>
        <v>0.3305785123966942</v>
      </c>
      <c r="L35" s="41">
        <f t="shared" si="6"/>
        <v>12</v>
      </c>
    </row>
  </sheetData>
  <mergeCells count="2">
    <mergeCell ref="H1:J1"/>
    <mergeCell ref="E1:G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Cam Liston</cp:lastModifiedBy>
  <dcterms:created xsi:type="dcterms:W3CDTF">1996-10-14T23:33:28Z</dcterms:created>
  <dcterms:modified xsi:type="dcterms:W3CDTF">2011-03-31T00:15:39Z</dcterms:modified>
  <cp:category/>
  <cp:version/>
  <cp:contentType/>
  <cp:contentStatus/>
</cp:coreProperties>
</file>